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costa\Downloads\"/>
    </mc:Choice>
  </mc:AlternateContent>
  <bookViews>
    <workbookView showHorizontalScroll="0" showVerticalScroll="0" showSheetTabs="0" xWindow="0" yWindow="0" windowWidth="24000" windowHeight="9345"/>
  </bookViews>
  <sheets>
    <sheet name="Hoja1" sheetId="1" r:id="rId1"/>
  </sheets>
  <externalReferences>
    <externalReference r:id="rId2"/>
  </externalReferences>
  <definedNames>
    <definedName name="_xlnm.Print_Area" localSheetId="0">Hoja1!$A$1:$J$56</definedName>
  </definedNames>
  <calcPr calcId="162913"/>
</workbook>
</file>

<file path=xl/calcChain.xml><?xml version="1.0" encoding="utf-8"?>
<calcChain xmlns="http://schemas.openxmlformats.org/spreadsheetml/2006/main">
  <c r="C16" i="1" l="1"/>
  <c r="C15" i="1"/>
  <c r="J31" i="1"/>
  <c r="I31" i="1"/>
  <c r="H31" i="1"/>
  <c r="F31" i="1"/>
  <c r="J30" i="1"/>
  <c r="I30" i="1"/>
  <c r="H30" i="1"/>
  <c r="F30" i="1"/>
  <c r="E30" i="1"/>
  <c r="J29" i="1"/>
  <c r="I29" i="1"/>
  <c r="H29" i="1"/>
  <c r="G29" i="1"/>
  <c r="F29" i="1"/>
  <c r="E29" i="1"/>
  <c r="I25" i="1"/>
  <c r="F25" i="1"/>
</calcChain>
</file>

<file path=xl/sharedStrings.xml><?xml version="1.0" encoding="utf-8"?>
<sst xmlns="http://schemas.openxmlformats.org/spreadsheetml/2006/main" count="93" uniqueCount="82">
  <si>
    <t>Informe de Evaluación Semestral de las Metas Físicas-Financieras</t>
  </si>
  <si>
    <t>Código</t>
  </si>
  <si>
    <t>Documento Relacionado</t>
  </si>
  <si>
    <t>Fecha Versión</t>
  </si>
  <si>
    <t>Versión</t>
  </si>
  <si>
    <t>DEC-FOR013</t>
  </si>
  <si>
    <t xml:space="preserve">Enero-junio </t>
  </si>
  <si>
    <t>I -Información Instituciónal</t>
  </si>
  <si>
    <t>I.I - Completar los datos requeridos sobre la institución</t>
  </si>
  <si>
    <t>Capítulo</t>
  </si>
  <si>
    <t>0205 Ministerio de Hacienda</t>
  </si>
  <si>
    <t>Subcapítulo</t>
  </si>
  <si>
    <t>01 Ministerio de Hacienda</t>
  </si>
  <si>
    <t>Unidad Ejecutora</t>
  </si>
  <si>
    <t>0002 Direccion Nacional de Catastro</t>
  </si>
  <si>
    <t>Misión</t>
  </si>
  <si>
    <t>Contribuir al crecimiento ordenado e inclusivo del territorio nacional, mediante el inventario de los bienes inmuebles del país y la actualización de la información catastral, que sirve de apoyo para la formulación y ejecución de las políticas públicas del país.</t>
  </si>
  <si>
    <t>Visión</t>
  </si>
  <si>
    <t>Ser una entidad orientada al uso multipropósito de la información catastral, apoyada en un sistema integrado y articulado que sirva como herramienta para el desarrollo social y económico del país, con el talento humano competente y comprometido.</t>
  </si>
  <si>
    <t>II. Contribución a la Estrategia Nacional de Desarrollo</t>
  </si>
  <si>
    <t>Eje estratégico:</t>
  </si>
  <si>
    <t>Desarrollo Institucional</t>
  </si>
  <si>
    <t>Objetivo general:</t>
  </si>
  <si>
    <t>Objetivo(s) específico(s):</t>
  </si>
  <si>
    <t>1.1.1</t>
  </si>
  <si>
    <t>III. Información del Programa</t>
  </si>
  <si>
    <t>Nombre:</t>
  </si>
  <si>
    <t>12-Catastro de bienes inmuebles a nivel nacional</t>
  </si>
  <si>
    <t>Descripción:</t>
  </si>
  <si>
    <t>Inventario de bienes inmuebles en sus aspectos físicos, jurídicos y económicos.</t>
  </si>
  <si>
    <r>
      <t>Beneficiarios:</t>
    </r>
    <r>
      <rPr>
        <sz val="12"/>
        <color rgb="FF000000"/>
        <rFont val="Century Gothic"/>
        <family val="2"/>
      </rPr>
      <t xml:space="preserve"> </t>
    </r>
  </si>
  <si>
    <t xml:space="preserve"> Estado Dominicano / ciudadanos</t>
  </si>
  <si>
    <t>Resultado Asociado:</t>
  </si>
  <si>
    <t>Aumentar el inventario de unidades catastrales del Estado Dominicano de 90,000 en 2019 a130,000 en 2020.</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</si>
  <si>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</si>
  <si>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</si>
  <si>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</si>
  <si>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</si>
  <si>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</si>
  <si>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</si>
  <si>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</si>
  <si>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</si>
  <si>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</si>
  <si>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</si>
  <si>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</si>
  <si>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</si>
  <si>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</si>
  <si>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</si>
  <si>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</si>
  <si>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</si>
  <si>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</si>
  <si>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</si>
  <si>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</si>
  <si>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</si>
  <si>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</si>
  <si>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6152-Estado dominicano con bienes inmuebles inventariados y valorados a nivel nacional</t>
  </si>
  <si>
    <t>Cantidad de bienes inmuebles catastrados</t>
  </si>
  <si>
    <t>6154 - Estado dominicano recibe estudios de mercados determinando precio por metro cuadrado de terrenos a nivel nacional</t>
  </si>
  <si>
    <t>Provincias del país con índice de precios realizados y actualizados</t>
  </si>
  <si>
    <t>6160 - Ciudadanos reciben servicios de expedición de certificaciones catastrales a nivel nacional</t>
  </si>
  <si>
    <t>Porcentaje de solicitudes de certificaciones catastrales respondidas dentro del tiempo establecido en normas vigentes</t>
  </si>
  <si>
    <t xml:space="preserve">15,996,144.00
</t>
  </si>
  <si>
    <t>V. Análisis de los Logros y Desviaciones</t>
  </si>
  <si>
    <t>V.I - Información de Logros y Desviaciones por Producto</t>
  </si>
  <si>
    <t xml:space="preserve">Producto: </t>
  </si>
  <si>
    <t xml:space="preserve">Descripción del producto: </t>
  </si>
  <si>
    <t>Inventario de inmuebles, donde consta la información de cada inmueble, su ubicación, localización, datos del propietario/poseedor, uso, servicios, valor catastral, entre otros. Dicha información es utilizada por el Estado en materia estadística, para el pago de las expropiaciones, la determinación de impuestos a la propiedad, el  programa de Titulación de la Presidencia, así como diversos programas y proyectos del Gobierno, donde se requiera información del territorio.</t>
  </si>
  <si>
    <t>Logros alcanzados:</t>
  </si>
  <si>
    <t>Se logró incorporar 16,500  unidades catastrales al Sistema de Información Catastral, lo que representa un disminución de la meta física programada en 35.87%, ejecutando el 100.46% de la programación financiera.</t>
  </si>
  <si>
    <t>Causas y justificación del desvío:</t>
  </si>
  <si>
    <t>El proceso que se ejecuta para realizar el inventario de Unidades Catastrales tiene varias fases, el levantamiento físico y el registro en el Sistema de Información Catastral. El devío del 20.62% de la meta física es por la existencia de unidades levantadas digitalizadas al inicio del trimestre , así como,  se ejecutó el proyecto piloto del Catastro Multipropósito de Pepillo Salcedo, sin embargo las mismas no fueron programadas, motivo a  solicitud del MEPyD; en cuanto a la ejecución financiera: existe un desvío de un 46% compuesto por las  Remuneraciones y Contribuciones que afectó la ejecución del periodo.</t>
  </si>
  <si>
    <t xml:space="preserve"> </t>
  </si>
  <si>
    <t>Elaboración y actualización de estudios de mercados locales (índices de precios de terreno por metro cuadrado)</t>
  </si>
  <si>
    <t xml:space="preserve"> Alcanzamos realizar 3 estudio de mercado, logrando determinar el índice de precios de las Provincias San Cristobal, Pedernales, Bahoruco , representando el 100% de la meta programada.  Todo esto ejecutando el 93.50%.</t>
  </si>
  <si>
    <t xml:space="preserve">Este producto no presenta desviación física, se trabajaron las Provincias: San Cristóbal, Pedernales y Bahoruco; en cuanto a la ejecución financiera: existe un desvío de un 6.5% del presupuesto programado, esto es debido a que su presupuesto se compone de Remuneraciones y Contribuciones, por lo que cualquier desvinculación afecta su nivel de ejecución. </t>
  </si>
  <si>
    <t>La DGCN expide certificaciones de Inscripción de Inmuebles, de No Inscripción de Inmuebles y de Avalúos, según la solicitud recibida.</t>
  </si>
  <si>
    <t>Logramos emitir 85% de las solicitudes de certificaciones catastrales. Ejecutando el 94.67% de la meta financiera programada.</t>
  </si>
  <si>
    <t>Este producto presenta una desviación física negativa de un 14%, ya que se logró el 85% de lo programado, esto se justifica según el tipo de servicio solicitado, debido a que hay solicitudes que requieren inspección y tiempo de procesamiento, actualmente, se agendan las citas según la capacidad operativa, saliendo la fecha de cumplimiento de estas del trimestre reportado, como es el caso de los Avalúos de Inmuebles y los Certificados de Inscripción, en cuanto a la ejecución financiera: existe un desvío de un 5.33%, logrando la ejecución de un 94.67 % del presupuesto programado, por lo que no presentó desviaciones relevantes en su ejecución financiera.</t>
  </si>
  <si>
    <r>
      <t xml:space="preserve">VI. </t>
    </r>
    <r>
      <rPr>
        <b/>
        <sz val="11"/>
        <color rgb="FFFFFFFF"/>
        <rFont val="Century Gothic"/>
        <family val="2"/>
      </rPr>
      <t>Oportunidades de Mejora</t>
    </r>
  </si>
  <si>
    <t xml:space="preserve">VI. I - De acuerdo a los eventos presentados durante la ejecución del producto, ¿qué aspecto puede mejorarse? </t>
  </si>
  <si>
    <t>[Registrar las oportunidades de mejora identificadas, como acciones puntuales, especificando las fechas de su realización.]</t>
  </si>
  <si>
    <r>
      <rPr>
        <b/>
        <sz val="10"/>
        <color rgb="FF000000"/>
        <rFont val="Calibri"/>
        <family val="2"/>
      </rPr>
      <t>Nota:</t>
    </r>
    <r>
      <rPr>
        <sz val="10"/>
        <color rgb="FF000000"/>
        <rFont val="Calibri"/>
        <family val="2"/>
      </rPr>
      <t xml:space="preserve"> Las secciones III, IV, V y VI deben ser repetidas, la misma cantidad de programas sustantivos (codificados desde 11 al 95) que tenga la unidad ejecutora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</si>
</sst>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9" formatCode="&quot; &quot;#,##0.00&quot; &quot;;&quot; (&quot;#,##0.00&quot;)&quot;;&quot; -&quot;00&quot; &quot;;&quot; &quot;@&quot; &quot;"/>
  </numFmts>
  <fonts count="6" x14ac:knownFonts="1">
    <font>
      <sz val="11"/>
      <color rgb="FF000000"/>
      <name val="Calibri"/>
      <family val="2"/>
    </font>
    <font>
      <sz val="11"/>
      <color rgb="FF000000"/>
      <name val="Calibri"/>
      <family val="2"/>
    </font>
    <font>
      <sz val="10"/>
      <color rgb="FF000000"/>
      <name val="Calibri"/>
      <family val="2"/>
    </font>
    <font>
      <sz val="12"/>
      <color rgb="FF000000"/>
      <name val="Century Gothic"/>
      <family val="2"/>
    </font>
    <font>
      <b/>
      <sz val="10"/>
      <color rgb="FF000000"/>
      <name val="Calibri"/>
      <family val="2"/>
    </font>
    <font>
      <b/>
      <sz val="11"/>
      <color rgb="FFFFFFFF"/>
      <name val="Century Gothic"/>
      <family val="2"/>
    </font>
  </fonts>
  <fills count="2">
    <fill>
      <patternFill patternType="none"/>
    </fill>
    <fill>
      <patternFill patternType="gray125"/>
    </fill>
  </fills>
  <borders count="1">
    <border>
      <left/>
      <right/>
      <top/>
      <bottom/>
      <diagonal/>
    </border>
  </borders>
  <cellStyleXfs count="4">
    <xf numFmtId="0" fontId="0" fillId="0" borderId="0"/>
    <xf numFmtId="16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2">
    <xf numFmtId="0" fontId="0" fillId="0" borderId="0" xfId="0"/>
    <xf numFmtId="0" fontId="0" fillId="0" borderId="0" xfId="0" applyProtection="1">
      <protection locked="0"/>
    </xf>
  </cellXfs>
  <cellStyles count="4">
    <cellStyle name="Millares" xfId="1" builtinId="3" customBuiltin="1"/>
    <cellStyle name="Normal" xfId="0" builtinId="0" customBuiltin="1"/>
    <cellStyle name="Percent" xfId="3"/>
    <cellStyle name="Porcentaje" xfId="2" builtinId="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711202</xdr:colOff>
      <xdr:row>49</xdr:row>
      <xdr:rowOff>374647</xdr:rowOff>
    </xdr:from>
    <xdr:ext cx="2546988" cy="1012185"/>
    <xdr:pic>
      <xdr:nvPicPr>
        <xdr:cNvPr id="3" name="Imagen 1052683279">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tretch>
          <a:fillRect/>
        </a:stretch>
      </xdr:blipFill>
      <xdr:spPr>
        <a:xfrm>
          <a:off x="6483352" y="20291422"/>
          <a:ext cx="2546988" cy="1012185"/>
        </a:xfrm>
        <a:prstGeom prst="rect">
          <a:avLst/>
        </a:prstGeom>
        <a:noFill/>
        <a:ln cap="flat">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_de_Cambios"/>
      <sheetName val="Validacion_datos"/>
      <sheetName val="Historial_de_Cambios1"/>
      <sheetName val="Validacion_datos1"/>
      <sheetName val="Historial_de_Cambios2"/>
      <sheetName val="Validacion_datos2"/>
    </sheetNames>
    <sheetDataSet>
      <sheetData sheetId="0"/>
      <sheetData sheetId="1"/>
      <sheetData sheetId="2">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 sheetId="3"/>
      <sheetData sheetId="4">
        <row r="2">
          <cell r="A2">
            <v>1</v>
          </cell>
        </row>
      </sheetData>
      <sheetData sheetId="5"/>
      <sheetData sheetId="6">
        <row r="2">
          <cell r="A2">
            <v>1</v>
          </cell>
        </row>
      </sheetData>
    </sheetDataSet>
  </externalBook>
</externalLink>
</file>

<file path=xl/tables/table1.xml><?xml version="1.0" encoding="utf-8"?>
<table xmlns="http://schemas.openxmlformats.org/spreadsheetml/2006/main" id="1" name="Tabla1" displayName="Tabla1" ref="A28:J31" totalsRowShown="0">
  <tableColumns count="10">
    <tableColumn id="1" name="Producto"/>
    <tableColumn id="2" name="Indicador"/>
    <tableColumn id="3" name="Física_x000a_(A)"/>
    <tableColumn id="4" name="Financiera_x000a_(B)"/>
    <tableColumn id="5" name="Física_x000a_(C)"/>
    <tableColumn id="6" name="Financiera_x000a_(D)"/>
    <tableColumn id="7" name="Física _x000a_(E)"/>
    <tableColumn id="8" name="Financiera _x000a_ (F)"/>
    <tableColumn id="9" name="Física _x000a_(%)_x000a_ G=E/C"/>
    <tableColumn id="10" name="Financiero _x000a_(%) _x000a_H=F/D"/>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abSelected="1" workbookViewId="0">
      <selection activeCell="C12" sqref="C12"/>
    </sheetView>
  </sheetViews>
  <sheetFormatPr baseColWidth="10" defaultRowHeight="15" x14ac:dyDescent="0.25"/>
  <cols>
    <col min="1" max="1" width="23" style="1" customWidth="1"/>
    <col min="2" max="10" width="12.7109375" style="1" customWidth="1"/>
    <col min="11" max="12" width="11.42578125" customWidth="1"/>
    <col min="13" max="13" width="16.5703125" customWidth="1"/>
    <col min="14" max="14" width="11.42578125" customWidth="1"/>
  </cols>
  <sheetData>
    <row r="1" spans="1:10" x14ac:dyDescent="0.25">
      <c r="A1"/>
      <c r="B1" t="s">
        <v>0</v>
      </c>
      <c r="C1"/>
      <c r="D1"/>
      <c r="E1"/>
      <c r="F1"/>
      <c r="G1"/>
      <c r="H1"/>
      <c r="I1"/>
      <c r="J1"/>
    </row>
    <row r="2" spans="1:10" x14ac:dyDescent="0.25">
      <c r="A2"/>
      <c r="B2" t="s">
        <v>1</v>
      </c>
      <c r="C2"/>
      <c r="D2" t="s">
        <v>2</v>
      </c>
      <c r="E2"/>
      <c r="F2"/>
      <c r="G2"/>
      <c r="H2"/>
      <c r="I2" t="s">
        <v>3</v>
      </c>
      <c r="J2" t="s">
        <v>4</v>
      </c>
    </row>
    <row r="3" spans="1:10" x14ac:dyDescent="0.25">
      <c r="A3"/>
      <c r="B3" t="s">
        <v>5</v>
      </c>
      <c r="C3"/>
      <c r="D3"/>
      <c r="E3"/>
      <c r="F3"/>
      <c r="G3"/>
      <c r="H3"/>
      <c r="I3" t="s">
        <v>6</v>
      </c>
      <c r="J3"/>
    </row>
    <row r="4" spans="1:10" x14ac:dyDescent="0.25">
      <c r="A4"/>
      <c r="B4"/>
      <c r="C4"/>
      <c r="D4"/>
      <c r="E4"/>
      <c r="F4"/>
      <c r="G4"/>
      <c r="H4"/>
      <c r="I4"/>
      <c r="J4"/>
    </row>
    <row r="5" spans="1:10" ht="3" customHeight="1" x14ac:dyDescent="0.25">
      <c r="A5"/>
      <c r="B5"/>
      <c r="C5"/>
      <c r="D5"/>
      <c r="E5"/>
      <c r="F5"/>
      <c r="G5"/>
      <c r="H5"/>
      <c r="I5"/>
      <c r="J5"/>
    </row>
    <row r="6" spans="1:10" x14ac:dyDescent="0.25">
      <c r="A6" t="s">
        <v>7</v>
      </c>
      <c r="B6"/>
      <c r="C6"/>
      <c r="D6"/>
      <c r="E6"/>
      <c r="F6"/>
      <c r="G6"/>
      <c r="H6"/>
      <c r="I6"/>
      <c r="J6"/>
    </row>
    <row r="7" spans="1:10" x14ac:dyDescent="0.25">
      <c r="A7" t="s">
        <v>8</v>
      </c>
      <c r="B7"/>
      <c r="C7"/>
      <c r="D7"/>
      <c r="E7"/>
      <c r="F7"/>
      <c r="G7"/>
      <c r="H7"/>
      <c r="I7"/>
      <c r="J7"/>
    </row>
    <row r="8" spans="1:10" x14ac:dyDescent="0.25">
      <c r="A8" t="s">
        <v>9</v>
      </c>
      <c r="B8" t="s">
        <v>10</v>
      </c>
      <c r="C8"/>
      <c r="D8"/>
      <c r="E8"/>
      <c r="F8"/>
      <c r="G8"/>
      <c r="H8"/>
      <c r="I8"/>
      <c r="J8"/>
    </row>
    <row r="9" spans="1:10" ht="15" customHeight="1" x14ac:dyDescent="0.25">
      <c r="A9" t="s">
        <v>11</v>
      </c>
      <c r="B9" t="s">
        <v>12</v>
      </c>
      <c r="C9"/>
      <c r="D9"/>
      <c r="E9"/>
      <c r="F9"/>
      <c r="G9"/>
      <c r="H9"/>
      <c r="I9"/>
      <c r="J9"/>
    </row>
    <row r="10" spans="1:10" x14ac:dyDescent="0.25">
      <c r="A10" t="s">
        <v>13</v>
      </c>
      <c r="B10" t="s">
        <v>14</v>
      </c>
      <c r="C10"/>
      <c r="D10"/>
      <c r="E10"/>
      <c r="F10"/>
      <c r="G10"/>
      <c r="H10"/>
      <c r="I10"/>
      <c r="J10"/>
    </row>
    <row r="11" spans="1:10" ht="39" customHeight="1" x14ac:dyDescent="0.25">
      <c r="A11" t="s">
        <v>15</v>
      </c>
      <c r="B11" t="s">
        <v>16</v>
      </c>
      <c r="C11"/>
      <c r="D11"/>
      <c r="E11"/>
      <c r="F11"/>
      <c r="G11"/>
      <c r="H11"/>
      <c r="I11"/>
      <c r="J11"/>
    </row>
    <row r="12" spans="1:10" ht="38.25" customHeight="1" x14ac:dyDescent="0.25">
      <c r="A12" t="s">
        <v>17</v>
      </c>
      <c r="B12" t="s">
        <v>18</v>
      </c>
      <c r="C12"/>
      <c r="D12"/>
      <c r="E12"/>
      <c r="F12"/>
      <c r="G12"/>
      <c r="H12"/>
      <c r="I12"/>
      <c r="J12"/>
    </row>
    <row r="13" spans="1:10" x14ac:dyDescent="0.25">
      <c r="A13" t="s">
        <v>19</v>
      </c>
      <c r="B13"/>
      <c r="C13"/>
      <c r="D13"/>
      <c r="E13"/>
      <c r="F13"/>
      <c r="G13"/>
      <c r="H13"/>
      <c r="I13"/>
      <c r="J13"/>
    </row>
    <row r="14" spans="1:10" ht="27.75" customHeight="1" x14ac:dyDescent="0.25">
      <c r="A14" t="s">
        <v>20</v>
      </c>
      <c r="B14">
        <v>1</v>
      </c>
      <c r="C14" t="s">
        <v>21</v>
      </c>
      <c r="D14"/>
      <c r="E14"/>
      <c r="F14"/>
      <c r="G14"/>
      <c r="H14"/>
      <c r="I14"/>
      <c r="J14"/>
    </row>
    <row r="15" spans="1:10" ht="26.25" customHeight="1" x14ac:dyDescent="0.25">
      <c r="A15" t="s">
        <v>22</v>
      </c>
      <c r="B15">
        <v>1.1000000000000001</v>
      </c>
      <c r="C15" t="str">
        <f>IFERROR(VLOOKUP(B15,[1]Validacion_datos!A8:B26,2,FALSE),"")</f>
        <v>Administración pública transparente, eficiente y orientada</v>
      </c>
      <c r="D15"/>
      <c r="E15"/>
      <c r="F15"/>
      <c r="G15"/>
      <c r="H15"/>
      <c r="I15"/>
      <c r="J15"/>
    </row>
    <row r="16" spans="1:10" ht="34.5" customHeight="1" x14ac:dyDescent="0.25">
      <c r="A16" t="s">
        <v>23</v>
      </c>
      <c r="B16" t="s">
        <v>24</v>
      </c>
      <c r="C16" t="str">
        <f>IFERROR(VLOOKUP(B16,[1]Validacion_datos!D8:E64,2,FALSE),"")</f>
        <v>Estructurar una administración pública eficiente que actúe con honestidad, transparencia y rendición de cuentas y se oriente a la obtención de resultados en beneficio de la sociedad y del desarrollo nacional y local</v>
      </c>
      <c r="D16"/>
      <c r="E16"/>
      <c r="F16"/>
      <c r="G16"/>
      <c r="H16"/>
      <c r="I16"/>
      <c r="J16"/>
    </row>
    <row r="17" spans="1:10" x14ac:dyDescent="0.25">
      <c r="A17" t="s">
        <v>25</v>
      </c>
      <c r="B17"/>
      <c r="C17"/>
      <c r="D17"/>
      <c r="E17"/>
      <c r="F17"/>
      <c r="G17"/>
      <c r="H17"/>
      <c r="I17"/>
      <c r="J17"/>
    </row>
    <row r="18" spans="1:10" ht="29.25" customHeight="1" x14ac:dyDescent="0.25">
      <c r="A18" t="s">
        <v>26</v>
      </c>
      <c r="B18" t="s">
        <v>27</v>
      </c>
      <c r="C18"/>
      <c r="D18"/>
      <c r="E18"/>
      <c r="F18"/>
      <c r="G18"/>
      <c r="H18"/>
      <c r="I18"/>
      <c r="J18"/>
    </row>
    <row r="19" spans="1:10" ht="33" customHeight="1" x14ac:dyDescent="0.25">
      <c r="A19" t="s">
        <v>28</v>
      </c>
      <c r="B19" t="s">
        <v>29</v>
      </c>
      <c r="C19"/>
      <c r="D19"/>
      <c r="E19"/>
      <c r="F19"/>
      <c r="G19"/>
      <c r="H19"/>
      <c r="I19"/>
      <c r="J19"/>
    </row>
    <row r="20" spans="1:10" ht="34.5" customHeight="1" x14ac:dyDescent="0.3">
      <c r="A20" t="s">
        <v>30</v>
      </c>
      <c r="B20" t="s">
        <v>31</v>
      </c>
      <c r="C20"/>
      <c r="D20"/>
      <c r="E20"/>
      <c r="F20"/>
      <c r="G20"/>
      <c r="H20"/>
      <c r="I20"/>
      <c r="J20"/>
    </row>
    <row r="21" spans="1:10" ht="35.25" customHeight="1" x14ac:dyDescent="0.25">
      <c r="A21" t="s">
        <v>32</v>
      </c>
      <c r="B21" t="s">
        <v>33</v>
      </c>
      <c r="C21"/>
      <c r="D21"/>
      <c r="E21"/>
      <c r="F21"/>
      <c r="G21"/>
      <c r="H21"/>
      <c r="I21"/>
      <c r="J21"/>
    </row>
    <row r="22" spans="1:10" x14ac:dyDescent="0.25">
      <c r="A22" t="s">
        <v>34</v>
      </c>
      <c r="B22"/>
      <c r="C22"/>
      <c r="D22"/>
      <c r="E22"/>
      <c r="F22"/>
      <c r="G22"/>
      <c r="H22"/>
      <c r="I22"/>
      <c r="J22"/>
    </row>
    <row r="23" spans="1:10" x14ac:dyDescent="0.25">
      <c r="A23" t="s">
        <v>35</v>
      </c>
      <c r="B23"/>
      <c r="C23"/>
      <c r="D23"/>
      <c r="E23"/>
      <c r="F23"/>
      <c r="G23"/>
      <c r="H23"/>
      <c r="I23"/>
      <c r="J23"/>
    </row>
    <row r="24" spans="1:10" ht="15" customHeight="1" x14ac:dyDescent="0.25">
      <c r="A24" t="s">
        <v>36</v>
      </c>
      <c r="B24"/>
      <c r="C24" t="s">
        <v>37</v>
      </c>
      <c r="D24"/>
      <c r="E24"/>
      <c r="F24" t="s">
        <v>38</v>
      </c>
      <c r="G24"/>
      <c r="H24"/>
      <c r="I24" t="s">
        <v>39</v>
      </c>
      <c r="J24"/>
    </row>
    <row r="25" spans="1:10" ht="21.75" customHeight="1" x14ac:dyDescent="0.25">
      <c r="A25">
        <v>311698803</v>
      </c>
      <c r="B25"/>
      <c r="C25">
        <v>311698803</v>
      </c>
      <c r="D25"/>
      <c r="E25"/>
      <c r="F25">
        <f>124944354.52+78349742.27</f>
        <v>203294096.78999999</v>
      </c>
      <c r="G25"/>
      <c r="H25"/>
      <c r="I25">
        <f>IF(F25&gt;0,F25/C25,0)</f>
        <v>0.65221327394702888</v>
      </c>
      <c r="J25"/>
    </row>
    <row r="26" spans="1:10" x14ac:dyDescent="0.25">
      <c r="A26" t="s">
        <v>40</v>
      </c>
      <c r="B26"/>
      <c r="C26"/>
      <c r="D26"/>
      <c r="E26"/>
      <c r="F26"/>
      <c r="G26"/>
      <c r="H26"/>
      <c r="I26"/>
      <c r="J26"/>
    </row>
    <row r="27" spans="1:10" x14ac:dyDescent="0.25">
      <c r="A27"/>
      <c r="B27"/>
      <c r="C27" t="s">
        <v>41</v>
      </c>
      <c r="D27"/>
      <c r="E27" t="s">
        <v>42</v>
      </c>
      <c r="F27"/>
      <c r="G27" t="s">
        <v>43</v>
      </c>
      <c r="H27"/>
      <c r="I27" t="s">
        <v>44</v>
      </c>
      <c r="J27"/>
    </row>
    <row r="28" spans="1:10" x14ac:dyDescent="0.25">
      <c r="A28" t="s">
        <v>45</v>
      </c>
      <c r="B28" t="s">
        <v>46</v>
      </c>
      <c r="C28" t="s">
        <v>47</v>
      </c>
      <c r="D28" t="s">
        <v>48</v>
      </c>
      <c r="E28" t="s">
        <v>49</v>
      </c>
      <c r="F28" t="s">
        <v>50</v>
      </c>
      <c r="G28" t="s">
        <v>51</v>
      </c>
      <c r="H28" t="s">
        <v>52</v>
      </c>
      <c r="I28" t="s">
        <v>53</v>
      </c>
      <c r="J28" t="s">
        <v>54</v>
      </c>
    </row>
    <row r="29" spans="1:10" x14ac:dyDescent="0.25">
      <c r="A29" t="s">
        <v>55</v>
      </c>
      <c r="B29" t="s">
        <v>56</v>
      </c>
      <c r="C29">
        <v>46000</v>
      </c>
      <c r="D29">
        <v>44184421</v>
      </c>
      <c r="E29">
        <f>10500+6000</f>
        <v>16500</v>
      </c>
      <c r="F29">
        <f>12105447.21+12105447.21</f>
        <v>24210894.420000002</v>
      </c>
      <c r="G29">
        <f>11492+8410</f>
        <v>19902</v>
      </c>
      <c r="H29">
        <f>11622436.72+12699816.32</f>
        <v>24322253.039999999</v>
      </c>
      <c r="I29">
        <f>(G29/E29)</f>
        <v>1.2061818181818182</v>
      </c>
      <c r="J29">
        <f>IF(H29&gt;0,H29/F29,0)</f>
        <v>1.0045995252413313</v>
      </c>
    </row>
    <row r="30" spans="1:10" x14ac:dyDescent="0.25">
      <c r="A30" t="s">
        <v>57</v>
      </c>
      <c r="B30" t="s">
        <v>58</v>
      </c>
      <c r="C30">
        <v>7</v>
      </c>
      <c r="D30">
        <v>44184421</v>
      </c>
      <c r="E30">
        <f>2+1</f>
        <v>3</v>
      </c>
      <c r="F30">
        <f>10236005.13+10236005.13</f>
        <v>20472010.260000002</v>
      </c>
      <c r="G30">
        <v>3</v>
      </c>
      <c r="H30">
        <f>9416333.67+9725127.64</f>
        <v>19141461.310000002</v>
      </c>
      <c r="I30">
        <f>(G30/E30)</f>
        <v>1</v>
      </c>
      <c r="J30">
        <f>IF(H30&gt;0,H30/F30,0)</f>
        <v>0.9350064339993156</v>
      </c>
    </row>
    <row r="31" spans="1:10" x14ac:dyDescent="0.25">
      <c r="A31" t="s">
        <v>59</v>
      </c>
      <c r="B31" t="s">
        <v>60</v>
      </c>
      <c r="C31">
        <v>1</v>
      </c>
      <c r="D31" t="s">
        <v>61</v>
      </c>
      <c r="E31">
        <v>1</v>
      </c>
      <c r="F31">
        <f>3729364.65+3729364.65</f>
        <v>7458729.2999999998</v>
      </c>
      <c r="G31">
        <v>0.85</v>
      </c>
      <c r="H31">
        <f>3599207.1+3462035.95</f>
        <v>7061243.0500000007</v>
      </c>
      <c r="I31">
        <f>(G31/E31)</f>
        <v>0.85</v>
      </c>
      <c r="J31">
        <f>IF(H31&gt;0,H31/F31,0)</f>
        <v>0.94670858345804298</v>
      </c>
    </row>
    <row r="32" spans="1:10" x14ac:dyDescent="0.25">
      <c r="A32" t="s">
        <v>62</v>
      </c>
      <c r="B32"/>
      <c r="C32"/>
      <c r="D32"/>
      <c r="E32"/>
      <c r="F32"/>
      <c r="G32"/>
      <c r="H32"/>
      <c r="I32"/>
      <c r="J32"/>
    </row>
    <row r="33" spans="1:12" x14ac:dyDescent="0.25">
      <c r="A33" t="s">
        <v>63</v>
      </c>
      <c r="B33"/>
      <c r="C33"/>
      <c r="D33"/>
      <c r="E33"/>
      <c r="F33"/>
      <c r="G33"/>
      <c r="H33"/>
      <c r="I33"/>
      <c r="J33"/>
    </row>
    <row r="34" spans="1:12" x14ac:dyDescent="0.25">
      <c r="A34" t="s">
        <v>64</v>
      </c>
      <c r="B34" t="s">
        <v>55</v>
      </c>
      <c r="C34"/>
      <c r="D34"/>
      <c r="E34"/>
      <c r="F34"/>
      <c r="G34"/>
      <c r="H34"/>
      <c r="I34"/>
      <c r="J34"/>
    </row>
    <row r="35" spans="1:12" x14ac:dyDescent="0.25">
      <c r="A35" t="s">
        <v>65</v>
      </c>
      <c r="B35" t="s">
        <v>66</v>
      </c>
      <c r="C35"/>
      <c r="D35"/>
      <c r="E35"/>
      <c r="F35"/>
      <c r="G35"/>
      <c r="H35"/>
      <c r="I35"/>
      <c r="J35"/>
    </row>
    <row r="36" spans="1:12" ht="35.25" customHeight="1" x14ac:dyDescent="0.25">
      <c r="A36" t="s">
        <v>67</v>
      </c>
      <c r="B36" t="s">
        <v>68</v>
      </c>
      <c r="C36"/>
      <c r="D36"/>
      <c r="E36"/>
      <c r="F36"/>
      <c r="G36"/>
      <c r="H36"/>
      <c r="I36"/>
      <c r="J36"/>
    </row>
    <row r="37" spans="1:12" ht="116.25" customHeight="1" x14ac:dyDescent="0.25">
      <c r="A37" t="s">
        <v>69</v>
      </c>
      <c r="B37" t="s">
        <v>70</v>
      </c>
      <c r="C37"/>
      <c r="D37"/>
      <c r="E37"/>
      <c r="F37"/>
      <c r="G37"/>
      <c r="H37"/>
      <c r="I37"/>
      <c r="J37"/>
    </row>
    <row r="38" spans="1:12" ht="30.75" customHeight="1" x14ac:dyDescent="0.25">
      <c r="A38" t="s">
        <v>64</v>
      </c>
      <c r="B38" t="s">
        <v>57</v>
      </c>
      <c r="C38"/>
      <c r="D38"/>
      <c r="E38"/>
      <c r="F38"/>
      <c r="G38"/>
      <c r="H38"/>
      <c r="I38"/>
      <c r="J38"/>
      <c r="L38" t="s">
        <v>71</v>
      </c>
    </row>
    <row r="39" spans="1:12" x14ac:dyDescent="0.25">
      <c r="A39" t="s">
        <v>65</v>
      </c>
      <c r="B39" t="s">
        <v>72</v>
      </c>
      <c r="C39"/>
      <c r="D39"/>
      <c r="E39"/>
      <c r="F39"/>
      <c r="G39"/>
      <c r="H39"/>
      <c r="I39"/>
      <c r="J39"/>
    </row>
    <row r="40" spans="1:12" ht="33" customHeight="1" x14ac:dyDescent="0.25">
      <c r="A40" t="s">
        <v>67</v>
      </c>
      <c r="B40" t="s">
        <v>73</v>
      </c>
      <c r="C40"/>
      <c r="D40"/>
      <c r="E40"/>
      <c r="F40"/>
      <c r="G40"/>
      <c r="H40"/>
      <c r="I40"/>
      <c r="J40"/>
    </row>
    <row r="41" spans="1:12" ht="96" customHeight="1" x14ac:dyDescent="0.25">
      <c r="A41" t="s">
        <v>69</v>
      </c>
      <c r="B41" t="s">
        <v>74</v>
      </c>
      <c r="C41"/>
      <c r="D41"/>
      <c r="E41"/>
      <c r="F41"/>
      <c r="G41"/>
      <c r="H41"/>
      <c r="I41"/>
      <c r="J41"/>
    </row>
    <row r="42" spans="1:12" x14ac:dyDescent="0.25">
      <c r="A42" t="s">
        <v>64</v>
      </c>
      <c r="B42" t="s">
        <v>59</v>
      </c>
      <c r="C42"/>
      <c r="D42"/>
      <c r="E42"/>
      <c r="F42"/>
      <c r="G42"/>
      <c r="H42"/>
      <c r="I42"/>
      <c r="J42"/>
    </row>
    <row r="43" spans="1:12" x14ac:dyDescent="0.25">
      <c r="A43" t="s">
        <v>65</v>
      </c>
      <c r="B43" t="s">
        <v>75</v>
      </c>
      <c r="C43"/>
      <c r="D43"/>
      <c r="E43"/>
      <c r="F43"/>
      <c r="G43"/>
      <c r="H43"/>
      <c r="I43"/>
      <c r="J43"/>
    </row>
    <row r="44" spans="1:12" ht="42" customHeight="1" x14ac:dyDescent="0.25">
      <c r="A44" t="s">
        <v>67</v>
      </c>
      <c r="B44" t="s">
        <v>76</v>
      </c>
      <c r="C44"/>
      <c r="D44"/>
      <c r="E44"/>
      <c r="F44"/>
      <c r="G44"/>
      <c r="H44"/>
      <c r="I44"/>
      <c r="J44"/>
    </row>
    <row r="45" spans="1:12" ht="111" customHeight="1" x14ac:dyDescent="0.25">
      <c r="A45" t="s">
        <v>69</v>
      </c>
      <c r="B45" t="s">
        <v>77</v>
      </c>
      <c r="C45"/>
      <c r="D45"/>
      <c r="E45"/>
      <c r="F45"/>
      <c r="G45"/>
      <c r="H45"/>
      <c r="I45"/>
      <c r="J45"/>
    </row>
    <row r="46" spans="1:12" x14ac:dyDescent="0.25">
      <c r="A46" t="s">
        <v>78</v>
      </c>
      <c r="B46"/>
      <c r="C46"/>
      <c r="D46"/>
      <c r="E46"/>
      <c r="F46"/>
      <c r="G46"/>
      <c r="H46"/>
      <c r="I46"/>
      <c r="J46"/>
    </row>
    <row r="47" spans="1:12" ht="15.6" customHeight="1" x14ac:dyDescent="0.25">
      <c r="A47" t="s">
        <v>79</v>
      </c>
      <c r="B47"/>
      <c r="C47"/>
      <c r="D47"/>
      <c r="E47"/>
      <c r="F47"/>
      <c r="G47"/>
      <c r="H47"/>
      <c r="I47"/>
      <c r="J47"/>
    </row>
    <row r="48" spans="1:12" ht="27.75" customHeight="1" x14ac:dyDescent="0.25">
      <c r="A48" t="s">
        <v>80</v>
      </c>
      <c r="B48"/>
      <c r="C48"/>
      <c r="D48"/>
      <c r="E48"/>
      <c r="F48"/>
      <c r="G48"/>
      <c r="H48"/>
      <c r="I48"/>
      <c r="J48"/>
    </row>
    <row r="49" spans="1:10" ht="27.75" customHeight="1" x14ac:dyDescent="0.25">
      <c r="A49"/>
      <c r="B49"/>
      <c r="C49"/>
      <c r="D49"/>
      <c r="E49"/>
      <c r="F49"/>
      <c r="G49"/>
      <c r="H49"/>
      <c r="I49"/>
      <c r="J49"/>
    </row>
    <row r="50" spans="1:10" ht="30.75" customHeight="1" x14ac:dyDescent="0.25">
      <c r="A50" t="s">
        <v>81</v>
      </c>
      <c r="B50"/>
      <c r="C50"/>
      <c r="D50"/>
      <c r="E50"/>
      <c r="F50"/>
      <c r="G50"/>
      <c r="H50"/>
      <c r="I50"/>
      <c r="J50"/>
    </row>
  </sheetData>
  <dataValidations count="16">
    <dataValidation allowBlank="1" showInputMessage="1" showErrorMessage="1" prompt="Monto ejecutado en el trimestre" sqref="H28:H30"/>
    <dataValidation allowBlank="1" showInputMessage="1" showErrorMessage="1" prompt="Monto presupuestado para el producto" sqref="D28 F28 E29:F29 D30:E30 D31:F31"/>
    <dataValidation allowBlank="1" showInputMessage="1" showErrorMessage="1" prompt="Meta anual del indicador" sqref="E28 C28:C31"/>
    <dataValidation allowBlank="1" showInputMessage="1" showErrorMessage="1" prompt="Nombre del indicador" sqref="B28:B31"/>
    <dataValidation allowBlank="1" showInputMessage="1" showErrorMessage="1" prompt="Nombre de cada producto" sqref="A28:A31"/>
    <dataValidation allowBlank="1" showInputMessage="1" showErrorMessage="1" prompt="¿En qué consiste el programa?" sqref="B19"/>
    <dataValidation allowBlank="1" showInputMessage="1" showErrorMessage="1" prompt="Presupuesto del programa" sqref="A25 C25 F25"/>
    <dataValidation allowBlank="1" showInputMessage="1" showErrorMessage="1" prompt="De existir desvío, explicar razones." sqref="B37:B45"/>
    <dataValidation allowBlank="1" showInputMessage="1" showErrorMessage="1" prompt="1. Describir lo plasmado en el presupuesto_x000a_2. Describir lo alcanzado en términos financieros y de producción " sqref="B36"/>
    <dataValidation allowBlank="1" showInputMessage="1" showErrorMessage="1" prompt="¿En qué consiste el producto? su objetivo" sqref="B35"/>
    <dataValidation allowBlank="1" showInputMessage="1" showErrorMessage="1" prompt="Nombre del producto" sqref="B34"/>
    <dataValidation allowBlank="1" showInputMessage="1" showErrorMessage="1" prompt="¿A quién va dirigido el programa?, ¿qué característica tiene esta población que requiere ser beneficiada?" sqref="B20"/>
    <dataValidation allowBlank="1" showInputMessage="1" prompt="Nombre del capítulo" sqref="B8:B10"/>
    <dataValidation allowBlank="1" sqref="A8"/>
    <dataValidation allowBlank="1" showInputMessage="1" showErrorMessage="1" prompt="Oportunidades de mejora identificadas" sqref="A48:I49"/>
    <dataValidation allowBlank="1" showInputMessage="1" showErrorMessage="1" prompt="Meta alcanzada en el trimestre" sqref="G28:G31"/>
  </dataValidations>
  <printOptions horizontalCentered="1"/>
  <pageMargins left="0.511811023622047" right="0.511811023622047" top="0.74803149606299213" bottom="0.74803149606299213" header="0.31496062992126012" footer="0.31496062992126012"/>
  <pageSetup paperSize="0" scale="87" fitToWidth="0" fitToHeight="0" orientation="landscape" horizontalDpi="0" verticalDpi="0" copies="0"/>
  <rowBreaks count="2" manualBreakCount="2">
    <brk id="25" man="1"/>
    <brk id="37" man="1"/>
  </rowBreaks>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Carlos Acosta</cp:lastModifiedBy>
  <cp:lastPrinted>2023-07-21T17:20:40Z</cp:lastPrinted>
  <dcterms:created xsi:type="dcterms:W3CDTF">2021-03-22T15:50:10Z</dcterms:created>
  <dcterms:modified xsi:type="dcterms:W3CDTF">2023-09-13T17:26:24Z</dcterms:modified>
</cp:coreProperties>
</file>